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CONOMAT-DIOCESAIN\DENIER\2024\STATS 2024\Tableau Paroisse 31 12 2024\"/>
    </mc:Choice>
  </mc:AlternateContent>
  <bookViews>
    <workbookView xWindow="60" yWindow="660" windowWidth="28740" windowHeight="15540"/>
  </bookViews>
  <sheets>
    <sheet name="Stat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" l="1"/>
  <c r="L15" i="3"/>
  <c r="G19" i="3"/>
  <c r="L19" i="3" s="1"/>
  <c r="J19" i="3" l="1"/>
  <c r="I19" i="3"/>
  <c r="H19" i="3"/>
  <c r="F19" i="3"/>
  <c r="K19" i="3" s="1"/>
  <c r="E19" i="3"/>
  <c r="D19" i="3"/>
  <c r="C19" i="3"/>
  <c r="B19" i="3"/>
  <c r="K16" i="3"/>
  <c r="J16" i="3"/>
  <c r="I16" i="3"/>
  <c r="H16" i="3"/>
  <c r="K15" i="3"/>
  <c r="J15" i="3"/>
  <c r="I15" i="3"/>
  <c r="H15" i="3"/>
  <c r="W3" i="3" l="1"/>
  <c r="W4" i="3"/>
  <c r="W5" i="3"/>
  <c r="W6" i="3"/>
  <c r="W7" i="3"/>
  <c r="L3" i="3"/>
  <c r="L4" i="3"/>
  <c r="L5" i="3"/>
  <c r="L6" i="3"/>
  <c r="L7" i="3"/>
  <c r="R8" i="3" l="1"/>
  <c r="G8" i="3"/>
  <c r="AB7" i="3" l="1"/>
  <c r="Z7" i="3"/>
  <c r="Y7" i="3"/>
  <c r="X7" i="3"/>
  <c r="AB6" i="3"/>
  <c r="Z6" i="3"/>
  <c r="Y6" i="3"/>
  <c r="X6" i="3"/>
  <c r="AB5" i="3"/>
  <c r="Z5" i="3"/>
  <c r="Y5" i="3"/>
  <c r="X5" i="3"/>
  <c r="AB4" i="3"/>
  <c r="Z4" i="3"/>
  <c r="Y4" i="3"/>
  <c r="X4" i="3"/>
  <c r="AB3" i="3"/>
  <c r="Z3" i="3"/>
  <c r="Y3" i="3"/>
  <c r="X3" i="3"/>
  <c r="T7" i="3"/>
  <c r="S7" i="3"/>
  <c r="T6" i="3"/>
  <c r="S6" i="3"/>
  <c r="T5" i="3"/>
  <c r="S5" i="3"/>
  <c r="T4" i="3"/>
  <c r="S4" i="3"/>
  <c r="T3" i="3"/>
  <c r="S3" i="3"/>
  <c r="I7" i="3"/>
  <c r="H7" i="3"/>
  <c r="I6" i="3"/>
  <c r="H6" i="3"/>
  <c r="I5" i="3"/>
  <c r="H5" i="3"/>
  <c r="I4" i="3"/>
  <c r="H4" i="3"/>
  <c r="I3" i="3"/>
  <c r="H3" i="3"/>
  <c r="K7" i="3" l="1"/>
  <c r="AA7" i="3"/>
  <c r="J7" i="3"/>
  <c r="V4" i="3"/>
  <c r="U4" i="3"/>
  <c r="AA4" i="3"/>
  <c r="J4" i="3"/>
  <c r="K4" i="3"/>
  <c r="V3" i="3"/>
  <c r="U3" i="3"/>
  <c r="V5" i="3"/>
  <c r="U5" i="3"/>
  <c r="K5" i="3"/>
  <c r="J5" i="3"/>
  <c r="AA5" i="3"/>
  <c r="V7" i="3"/>
  <c r="U7" i="3"/>
  <c r="K3" i="3"/>
  <c r="J3" i="3"/>
  <c r="AA3" i="3"/>
  <c r="V6" i="3"/>
  <c r="U6" i="3"/>
  <c r="J6" i="3"/>
  <c r="K6" i="3"/>
  <c r="AA6" i="3"/>
  <c r="Q8" i="3"/>
  <c r="W8" i="3" s="1"/>
  <c r="F8" i="3"/>
  <c r="L8" i="3" s="1"/>
  <c r="AB8" i="3" l="1"/>
  <c r="P8" i="3" l="1"/>
  <c r="V8" i="3" s="1"/>
  <c r="E8" i="3"/>
  <c r="K8" i="3" l="1"/>
  <c r="AA8" i="3"/>
  <c r="O8" i="3"/>
  <c r="U8" i="3" l="1"/>
  <c r="D8" i="3"/>
  <c r="J8" i="3" l="1"/>
  <c r="Z8" i="3"/>
  <c r="N8" i="3"/>
  <c r="C8" i="3"/>
  <c r="M8" i="3"/>
  <c r="B8" i="3"/>
  <c r="H8" i="3" l="1"/>
  <c r="I8" i="3"/>
  <c r="Y8" i="3"/>
  <c r="X8" i="3"/>
  <c r="S8" i="3"/>
  <c r="T8" i="3"/>
</calcChain>
</file>

<file path=xl/sharedStrings.xml><?xml version="1.0" encoding="utf-8"?>
<sst xmlns="http://schemas.openxmlformats.org/spreadsheetml/2006/main" count="25" uniqueCount="20">
  <si>
    <t>DON MOYEN</t>
  </si>
  <si>
    <t>MONTANT DENIER AU 31 12</t>
  </si>
  <si>
    <t>NOMBRE DE DONATEURS</t>
  </si>
  <si>
    <t>Variati° 19/20</t>
  </si>
  <si>
    <t>Variati° 20/21</t>
  </si>
  <si>
    <t>Variati° 21/22</t>
  </si>
  <si>
    <t>Variati° 22/23</t>
  </si>
  <si>
    <t>PAROISSE LA STE TRINITE</t>
  </si>
  <si>
    <t>500 - STE TRINITE</t>
  </si>
  <si>
    <t>501 - Relais St MARC</t>
  </si>
  <si>
    <t>502 - Relais 3 V</t>
  </si>
  <si>
    <t>503 - Relais EYBENS POISAT BRESSON</t>
  </si>
  <si>
    <t>504 - Relais St François de Sales (PAR05)</t>
  </si>
  <si>
    <t>Variation Diocèse Globale</t>
  </si>
  <si>
    <t xml:space="preserve">     Variation Diocèse Globale</t>
  </si>
  <si>
    <t>Variati° 23/24</t>
  </si>
  <si>
    <t>IFI</t>
  </si>
  <si>
    <t>Contribution paroissiale</t>
  </si>
  <si>
    <t>Contribution paroissiale immobilière</t>
  </si>
  <si>
    <t>Denier + IFI + Contribution paroissiale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</si>
</sst>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theme="9"/>
      <name val="Arial"/>
      <family val="2"/>
    </font>
    <font>
      <b/>
      <sz val="10"/>
      <color theme="9"/>
      <name val="Arial"/>
      <family val="2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sz val="10"/>
      <color theme="8"/>
      <name val="Arial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1" fillId="3" borderId="13" xfId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3" fontId="5" fillId="0" borderId="0" xfId="0" applyNumberFormat="1" applyFont="1" applyFill="1"/>
    <xf numFmtId="0" fontId="1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4" xfId="1" applyNumberFormat="1" applyFont="1" applyFill="1" applyBorder="1" applyAlignment="1" applyProtection="1">
      <alignment horizontal="left" vertical="center"/>
    </xf>
    <xf numFmtId="0" fontId="1" fillId="3" borderId="5" xfId="1" applyNumberFormat="1" applyFont="1" applyFill="1" applyBorder="1" applyAlignment="1" applyProtection="1">
      <alignment horizontal="left" vertical="center"/>
    </xf>
    <xf numFmtId="3" fontId="0" fillId="0" borderId="1" xfId="1" applyNumberFormat="1" applyFont="1" applyFill="1" applyBorder="1" applyAlignment="1" applyProtection="1">
      <alignment horizontal="right"/>
    </xf>
    <xf numFmtId="3" fontId="1" fillId="3" borderId="7" xfId="1" applyNumberFormat="1" applyFont="1" applyFill="1" applyBorder="1" applyAlignment="1" applyProtection="1">
      <alignment horizontal="right"/>
    </xf>
    <xf numFmtId="0" fontId="1" fillId="0" borderId="5" xfId="1" applyFont="1" applyFill="1" applyBorder="1" applyAlignment="1">
      <alignment horizontal="center" vertical="center" wrapText="1"/>
    </xf>
    <xf numFmtId="9" fontId="1" fillId="3" borderId="7" xfId="1" applyNumberFormat="1" applyFont="1" applyFill="1" applyBorder="1" applyAlignment="1" applyProtection="1">
      <alignment horizontal="right"/>
    </xf>
    <xf numFmtId="9" fontId="1" fillId="3" borderId="9" xfId="1" applyNumberFormat="1" applyFont="1" applyFill="1" applyBorder="1" applyAlignment="1" applyProtection="1">
      <alignment horizontal="right"/>
    </xf>
    <xf numFmtId="0" fontId="1" fillId="3" borderId="9" xfId="1" applyFont="1" applyFill="1" applyBorder="1" applyAlignment="1">
      <alignment horizontal="center" vertical="center" wrapText="1"/>
    </xf>
    <xf numFmtId="9" fontId="5" fillId="2" borderId="11" xfId="0" applyNumberFormat="1" applyFont="1" applyFill="1" applyBorder="1" applyAlignment="1">
      <alignment horizontal="right"/>
    </xf>
    <xf numFmtId="9" fontId="4" fillId="3" borderId="9" xfId="0" applyNumberFormat="1" applyFont="1" applyFill="1" applyBorder="1" applyAlignment="1">
      <alignment horizontal="right"/>
    </xf>
    <xf numFmtId="0" fontId="0" fillId="0" borderId="14" xfId="1" applyNumberFormat="1" applyFont="1" applyFill="1" applyBorder="1" applyAlignment="1" applyProtection="1">
      <alignment horizontal="left" vertical="center"/>
    </xf>
    <xf numFmtId="164" fontId="0" fillId="0" borderId="10" xfId="2" applyNumberFormat="1" applyFont="1" applyFill="1" applyBorder="1" applyAlignment="1" applyProtection="1">
      <alignment horizontal="right"/>
    </xf>
    <xf numFmtId="164" fontId="5" fillId="0" borderId="2" xfId="2" applyNumberFormat="1" applyFont="1" applyFill="1" applyBorder="1" applyAlignment="1">
      <alignment horizontal="right"/>
    </xf>
    <xf numFmtId="164" fontId="5" fillId="0" borderId="3" xfId="2" applyNumberFormat="1" applyFont="1" applyFill="1" applyBorder="1" applyAlignment="1">
      <alignment horizontal="right"/>
    </xf>
    <xf numFmtId="164" fontId="0" fillId="0" borderId="11" xfId="2" applyNumberFormat="1" applyFont="1" applyFill="1" applyBorder="1" applyAlignment="1" applyProtection="1">
      <alignment horizontal="right"/>
    </xf>
    <xf numFmtId="164" fontId="1" fillId="3" borderId="6" xfId="2" applyNumberFormat="1" applyFont="1" applyFill="1" applyBorder="1" applyAlignment="1" applyProtection="1">
      <alignment horizontal="right"/>
    </xf>
    <xf numFmtId="164" fontId="1" fillId="3" borderId="7" xfId="2" applyNumberFormat="1" applyFont="1" applyFill="1" applyBorder="1" applyAlignment="1" applyProtection="1">
      <alignment horizontal="right"/>
    </xf>
    <xf numFmtId="164" fontId="4" fillId="3" borderId="8" xfId="2" applyNumberFormat="1" applyFont="1" applyFill="1" applyBorder="1" applyAlignment="1">
      <alignment horizontal="right"/>
    </xf>
    <xf numFmtId="164" fontId="4" fillId="3" borderId="7" xfId="2" applyNumberFormat="1" applyFont="1" applyFill="1" applyBorder="1" applyAlignment="1">
      <alignment horizontal="right"/>
    </xf>
    <xf numFmtId="0" fontId="1" fillId="3" borderId="7" xfId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>
      <alignment horizontal="right"/>
    </xf>
    <xf numFmtId="9" fontId="5" fillId="2" borderId="1" xfId="0" applyNumberFormat="1" applyFont="1" applyFill="1" applyBorder="1" applyAlignment="1">
      <alignment horizontal="right"/>
    </xf>
    <xf numFmtId="9" fontId="4" fillId="3" borderId="7" xfId="0" applyNumberFormat="1" applyFont="1" applyFill="1" applyBorder="1" applyAlignment="1">
      <alignment horizontal="right"/>
    </xf>
    <xf numFmtId="3" fontId="0" fillId="0" borderId="15" xfId="1" applyNumberFormat="1" applyFont="1" applyFill="1" applyBorder="1" applyAlignment="1" applyProtection="1">
      <alignment horizontal="right"/>
    </xf>
    <xf numFmtId="164" fontId="2" fillId="0" borderId="0" xfId="0" applyNumberFormat="1" applyFont="1" applyFill="1"/>
    <xf numFmtId="9" fontId="2" fillId="0" borderId="0" xfId="3" applyFont="1" applyFill="1"/>
    <xf numFmtId="0" fontId="7" fillId="0" borderId="0" xfId="0" applyFont="1" applyFill="1" applyAlignment="1">
      <alignment horizontal="right"/>
    </xf>
    <xf numFmtId="9" fontId="8" fillId="0" borderId="0" xfId="3" applyFont="1" applyFill="1"/>
    <xf numFmtId="0" fontId="1" fillId="3" borderId="8" xfId="1" applyFont="1" applyFill="1" applyBorder="1" applyAlignment="1">
      <alignment horizontal="center" vertical="center" wrapText="1"/>
    </xf>
    <xf numFmtId="9" fontId="5" fillId="2" borderId="18" xfId="0" applyNumberFormat="1" applyFont="1" applyFill="1" applyBorder="1" applyAlignment="1">
      <alignment horizontal="right"/>
    </xf>
    <xf numFmtId="9" fontId="1" fillId="3" borderId="8" xfId="3" applyFont="1" applyFill="1" applyBorder="1" applyAlignment="1" applyProtection="1">
      <alignment horizontal="right"/>
    </xf>
    <xf numFmtId="3" fontId="1" fillId="3" borderId="19" xfId="1" applyNumberFormat="1" applyFont="1" applyFill="1" applyBorder="1" applyAlignment="1" applyProtection="1">
      <alignment horizontal="right"/>
    </xf>
    <xf numFmtId="164" fontId="5" fillId="0" borderId="22" xfId="2" applyNumberFormat="1" applyFont="1" applyFill="1" applyBorder="1" applyAlignment="1">
      <alignment horizontal="right"/>
    </xf>
    <xf numFmtId="164" fontId="4" fillId="3" borderId="12" xfId="2" applyNumberFormat="1" applyFont="1" applyFill="1" applyBorder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13" fillId="0" borderId="0" xfId="2" applyNumberFormat="1" applyFont="1" applyFill="1"/>
    <xf numFmtId="9" fontId="14" fillId="0" borderId="0" xfId="3" applyFont="1" applyFill="1"/>
    <xf numFmtId="0" fontId="15" fillId="0" borderId="0" xfId="0" applyFont="1" applyFill="1"/>
    <xf numFmtId="164" fontId="15" fillId="0" borderId="0" xfId="0" applyNumberFormat="1" applyFont="1" applyFill="1"/>
    <xf numFmtId="9" fontId="9" fillId="0" borderId="0" xfId="3" applyFont="1" applyFill="1"/>
    <xf numFmtId="0" fontId="1" fillId="3" borderId="23" xfId="1" applyFont="1" applyFill="1" applyBorder="1" applyAlignment="1">
      <alignment horizontal="center" vertical="center" wrapText="1"/>
    </xf>
    <xf numFmtId="0" fontId="0" fillId="0" borderId="24" xfId="1" applyNumberFormat="1" applyFont="1" applyFill="1" applyBorder="1" applyAlignment="1" applyProtection="1">
      <alignment horizontal="left" vertical="center"/>
    </xf>
    <xf numFmtId="164" fontId="16" fillId="0" borderId="0" xfId="0" applyNumberFormat="1" applyFont="1" applyFill="1"/>
    <xf numFmtId="164" fontId="17" fillId="0" borderId="0" xfId="0" applyNumberFormat="1" applyFont="1" applyFill="1"/>
    <xf numFmtId="0" fontId="2" fillId="0" borderId="0" xfId="0" applyFont="1"/>
    <xf numFmtId="0" fontId="13" fillId="0" borderId="0" xfId="0" applyFont="1"/>
    <xf numFmtId="0" fontId="5" fillId="0" borderId="0" xfId="0" applyFont="1"/>
    <xf numFmtId="0" fontId="18" fillId="0" borderId="0" xfId="0" applyFont="1" applyFill="1"/>
    <xf numFmtId="10" fontId="19" fillId="0" borderId="0" xfId="3" applyNumberFormat="1" applyFont="1" applyFill="1"/>
    <xf numFmtId="9" fontId="18" fillId="0" borderId="0" xfId="3" applyFont="1" applyFill="1"/>
    <xf numFmtId="10" fontId="18" fillId="0" borderId="0" xfId="3" applyNumberFormat="1" applyFont="1" applyFill="1"/>
    <xf numFmtId="10" fontId="18" fillId="0" borderId="0" xfId="0" applyNumberFormat="1" applyFont="1"/>
    <xf numFmtId="0" fontId="21" fillId="0" borderId="0" xfId="0" applyFont="1" applyFill="1"/>
    <xf numFmtId="9" fontId="20" fillId="0" borderId="0" xfId="0" applyNumberFormat="1" applyFont="1" applyFill="1"/>
    <xf numFmtId="0" fontId="22" fillId="0" borderId="0" xfId="0" applyFont="1" applyFill="1"/>
    <xf numFmtId="0" fontId="20" fillId="3" borderId="16" xfId="1" applyFont="1" applyFill="1" applyBorder="1" applyAlignment="1">
      <alignment horizontal="center" vertical="center" wrapText="1"/>
    </xf>
    <xf numFmtId="9" fontId="21" fillId="2" borderId="25" xfId="0" applyNumberFormat="1" applyFont="1" applyFill="1" applyBorder="1" applyAlignment="1">
      <alignment horizontal="right"/>
    </xf>
    <xf numFmtId="9" fontId="21" fillId="2" borderId="26" xfId="0" applyNumberFormat="1" applyFont="1" applyFill="1" applyBorder="1" applyAlignment="1">
      <alignment horizontal="right"/>
    </xf>
    <xf numFmtId="9" fontId="20" fillId="3" borderId="16" xfId="3" applyFont="1" applyFill="1" applyBorder="1" applyAlignment="1" applyProtection="1">
      <alignment horizontal="right"/>
    </xf>
    <xf numFmtId="9" fontId="1" fillId="3" borderId="7" xfId="3" applyFont="1" applyFill="1" applyBorder="1" applyAlignment="1" applyProtection="1">
      <alignment horizontal="right"/>
    </xf>
    <xf numFmtId="9" fontId="20" fillId="3" borderId="16" xfId="1" applyNumberFormat="1" applyFont="1" applyFill="1" applyBorder="1" applyAlignment="1" applyProtection="1">
      <alignment horizontal="right"/>
    </xf>
    <xf numFmtId="0" fontId="23" fillId="3" borderId="9" xfId="1" applyFont="1" applyFill="1" applyBorder="1" applyAlignment="1">
      <alignment horizontal="center" vertical="center" wrapText="1"/>
    </xf>
    <xf numFmtId="164" fontId="24" fillId="0" borderId="11" xfId="2" applyNumberFormat="1" applyFont="1" applyFill="1" applyBorder="1" applyAlignment="1" applyProtection="1">
      <alignment horizontal="right"/>
    </xf>
    <xf numFmtId="164" fontId="23" fillId="3" borderId="9" xfId="2" applyNumberFormat="1" applyFont="1" applyFill="1" applyBorder="1" applyAlignment="1" applyProtection="1">
      <alignment horizontal="right"/>
    </xf>
    <xf numFmtId="3" fontId="24" fillId="0" borderId="15" xfId="1" applyNumberFormat="1" applyFont="1" applyFill="1" applyBorder="1" applyAlignment="1" applyProtection="1">
      <alignment horizontal="right"/>
    </xf>
    <xf numFmtId="3" fontId="24" fillId="0" borderId="1" xfId="1" applyNumberFormat="1" applyFont="1" applyFill="1" applyBorder="1" applyAlignment="1" applyProtection="1">
      <alignment horizontal="right"/>
    </xf>
    <xf numFmtId="3" fontId="23" fillId="3" borderId="7" xfId="1" applyNumberFormat="1" applyFont="1" applyFill="1" applyBorder="1" applyAlignment="1" applyProtection="1">
      <alignment horizontal="right"/>
    </xf>
    <xf numFmtId="0" fontId="1" fillId="3" borderId="8" xfId="1" applyFont="1" applyFill="1" applyBorder="1" applyAlignment="1">
      <alignment horizontal="center" vertical="center" wrapText="1"/>
    </xf>
    <xf numFmtId="0" fontId="1" fillId="3" borderId="16" xfId="1" applyFont="1" applyFill="1" applyBorder="1" applyAlignment="1">
      <alignment horizontal="center" vertical="center" wrapText="1"/>
    </xf>
    <xf numFmtId="0" fontId="1" fillId="3" borderId="17" xfId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10" fontId="14" fillId="0" borderId="0" xfId="0" applyNumberFormat="1" applyFont="1"/>
    <xf numFmtId="10" fontId="13" fillId="0" borderId="0" xfId="0" applyNumberFormat="1" applyFont="1" applyFill="1"/>
  </cellXfs>
  <cellStyles count="4">
    <cellStyle name="Monétaire" xfId="2" builtinId="4"/>
    <cellStyle name="NiveauLigne_4" xfId="1" builtinId="1" iLevel="3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19051</xdr:rowOff>
    </xdr:from>
    <xdr:to>
      <xdr:col>0</xdr:col>
      <xdr:colOff>666751</xdr:colOff>
      <xdr:row>0</xdr:row>
      <xdr:rowOff>608944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9051"/>
          <a:ext cx="571500" cy="589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abSelected="1" zoomScale="90" zoomScaleNormal="90" workbookViewId="0">
      <selection activeCell="X2" sqref="X1:AB1048576"/>
    </sheetView>
  </sheetViews>
  <sheetFormatPr baseColWidth="10" defaultRowHeight="15" x14ac:dyDescent="0.25"/>
  <cols>
    <col min="1" max="1" width="38.5703125" style="2" customWidth="1"/>
    <col min="2" max="2" width="11.140625" style="2" bestFit="1" customWidth="1"/>
    <col min="3" max="3" width="11.7109375" style="2" customWidth="1"/>
    <col min="4" max="4" width="12" style="2" customWidth="1"/>
    <col min="5" max="5" width="11.28515625" style="2" customWidth="1"/>
    <col min="6" max="6" width="11.85546875" style="2" customWidth="1"/>
    <col min="7" max="7" width="11.85546875" style="58" customWidth="1"/>
    <col min="8" max="8" width="7.5703125" style="4" customWidth="1"/>
    <col min="9" max="9" width="7.42578125" style="4" customWidth="1"/>
    <col min="10" max="11" width="7.28515625" style="4" customWidth="1"/>
    <col min="12" max="12" width="8" style="63" customWidth="1"/>
    <col min="13" max="13" width="7.42578125" style="2" customWidth="1"/>
    <col min="14" max="17" width="7.140625" style="2" customWidth="1"/>
    <col min="18" max="18" width="8.85546875" style="58" customWidth="1"/>
    <col min="19" max="19" width="7.5703125" style="2" customWidth="1"/>
    <col min="20" max="20" width="8.140625" style="2" customWidth="1"/>
    <col min="21" max="22" width="9.42578125" style="2" customWidth="1"/>
    <col min="23" max="23" width="8.5703125" style="65" customWidth="1"/>
    <col min="24" max="24" width="8.28515625" style="2" hidden="1" customWidth="1"/>
    <col min="25" max="25" width="8.85546875" style="2" hidden="1" customWidth="1"/>
    <col min="26" max="26" width="8" style="2" hidden="1" customWidth="1"/>
    <col min="27" max="28" width="7.5703125" style="2" hidden="1" customWidth="1"/>
    <col min="29" max="252" width="11.42578125" style="2"/>
    <col min="253" max="253" width="21.42578125" style="2" customWidth="1"/>
    <col min="254" max="254" width="15.5703125" style="2" customWidth="1"/>
    <col min="255" max="255" width="22.5703125" style="2" customWidth="1"/>
    <col min="256" max="256" width="15.140625" style="2" customWidth="1"/>
    <col min="257" max="257" width="14.5703125" style="2" customWidth="1"/>
    <col min="258" max="258" width="16.5703125" style="2" customWidth="1"/>
    <col min="259" max="264" width="14.28515625" style="2" customWidth="1"/>
    <col min="265" max="508" width="11.42578125" style="2"/>
    <col min="509" max="509" width="21.42578125" style="2" customWidth="1"/>
    <col min="510" max="510" width="15.5703125" style="2" customWidth="1"/>
    <col min="511" max="511" width="22.5703125" style="2" customWidth="1"/>
    <col min="512" max="512" width="15.140625" style="2" customWidth="1"/>
    <col min="513" max="513" width="14.5703125" style="2" customWidth="1"/>
    <col min="514" max="514" width="16.5703125" style="2" customWidth="1"/>
    <col min="515" max="520" width="14.28515625" style="2" customWidth="1"/>
    <col min="521" max="764" width="11.42578125" style="2"/>
    <col min="765" max="765" width="21.42578125" style="2" customWidth="1"/>
    <col min="766" max="766" width="15.5703125" style="2" customWidth="1"/>
    <col min="767" max="767" width="22.5703125" style="2" customWidth="1"/>
    <col min="768" max="768" width="15.140625" style="2" customWidth="1"/>
    <col min="769" max="769" width="14.5703125" style="2" customWidth="1"/>
    <col min="770" max="770" width="16.5703125" style="2" customWidth="1"/>
    <col min="771" max="776" width="14.28515625" style="2" customWidth="1"/>
    <col min="777" max="1020" width="11.42578125" style="2"/>
    <col min="1021" max="1021" width="21.42578125" style="2" customWidth="1"/>
    <col min="1022" max="1022" width="15.5703125" style="2" customWidth="1"/>
    <col min="1023" max="1023" width="22.5703125" style="2" customWidth="1"/>
    <col min="1024" max="1024" width="15.140625" style="2" customWidth="1"/>
    <col min="1025" max="1025" width="14.5703125" style="2" customWidth="1"/>
    <col min="1026" max="1026" width="16.5703125" style="2" customWidth="1"/>
    <col min="1027" max="1032" width="14.28515625" style="2" customWidth="1"/>
    <col min="1033" max="1276" width="11.42578125" style="2"/>
    <col min="1277" max="1277" width="21.42578125" style="2" customWidth="1"/>
    <col min="1278" max="1278" width="15.5703125" style="2" customWidth="1"/>
    <col min="1279" max="1279" width="22.5703125" style="2" customWidth="1"/>
    <col min="1280" max="1280" width="15.140625" style="2" customWidth="1"/>
    <col min="1281" max="1281" width="14.5703125" style="2" customWidth="1"/>
    <col min="1282" max="1282" width="16.5703125" style="2" customWidth="1"/>
    <col min="1283" max="1288" width="14.28515625" style="2" customWidth="1"/>
    <col min="1289" max="1532" width="11.42578125" style="2"/>
    <col min="1533" max="1533" width="21.42578125" style="2" customWidth="1"/>
    <col min="1534" max="1534" width="15.5703125" style="2" customWidth="1"/>
    <col min="1535" max="1535" width="22.5703125" style="2" customWidth="1"/>
    <col min="1536" max="1536" width="15.140625" style="2" customWidth="1"/>
    <col min="1537" max="1537" width="14.5703125" style="2" customWidth="1"/>
    <col min="1538" max="1538" width="16.5703125" style="2" customWidth="1"/>
    <col min="1539" max="1544" width="14.28515625" style="2" customWidth="1"/>
    <col min="1545" max="1788" width="11.42578125" style="2"/>
    <col min="1789" max="1789" width="21.42578125" style="2" customWidth="1"/>
    <col min="1790" max="1790" width="15.5703125" style="2" customWidth="1"/>
    <col min="1791" max="1791" width="22.5703125" style="2" customWidth="1"/>
    <col min="1792" max="1792" width="15.140625" style="2" customWidth="1"/>
    <col min="1793" max="1793" width="14.5703125" style="2" customWidth="1"/>
    <col min="1794" max="1794" width="16.5703125" style="2" customWidth="1"/>
    <col min="1795" max="1800" width="14.28515625" style="2" customWidth="1"/>
    <col min="1801" max="2044" width="11.42578125" style="2"/>
    <col min="2045" max="2045" width="21.42578125" style="2" customWidth="1"/>
    <col min="2046" max="2046" width="15.5703125" style="2" customWidth="1"/>
    <col min="2047" max="2047" width="22.5703125" style="2" customWidth="1"/>
    <col min="2048" max="2048" width="15.140625" style="2" customWidth="1"/>
    <col min="2049" max="2049" width="14.5703125" style="2" customWidth="1"/>
    <col min="2050" max="2050" width="16.5703125" style="2" customWidth="1"/>
    <col min="2051" max="2056" width="14.28515625" style="2" customWidth="1"/>
    <col min="2057" max="2300" width="11.42578125" style="2"/>
    <col min="2301" max="2301" width="21.42578125" style="2" customWidth="1"/>
    <col min="2302" max="2302" width="15.5703125" style="2" customWidth="1"/>
    <col min="2303" max="2303" width="22.5703125" style="2" customWidth="1"/>
    <col min="2304" max="2304" width="15.140625" style="2" customWidth="1"/>
    <col min="2305" max="2305" width="14.5703125" style="2" customWidth="1"/>
    <col min="2306" max="2306" width="16.5703125" style="2" customWidth="1"/>
    <col min="2307" max="2312" width="14.28515625" style="2" customWidth="1"/>
    <col min="2313" max="2556" width="11.42578125" style="2"/>
    <col min="2557" max="2557" width="21.42578125" style="2" customWidth="1"/>
    <col min="2558" max="2558" width="15.5703125" style="2" customWidth="1"/>
    <col min="2559" max="2559" width="22.5703125" style="2" customWidth="1"/>
    <col min="2560" max="2560" width="15.140625" style="2" customWidth="1"/>
    <col min="2561" max="2561" width="14.5703125" style="2" customWidth="1"/>
    <col min="2562" max="2562" width="16.5703125" style="2" customWidth="1"/>
    <col min="2563" max="2568" width="14.28515625" style="2" customWidth="1"/>
    <col min="2569" max="2812" width="11.42578125" style="2"/>
    <col min="2813" max="2813" width="21.42578125" style="2" customWidth="1"/>
    <col min="2814" max="2814" width="15.5703125" style="2" customWidth="1"/>
    <col min="2815" max="2815" width="22.5703125" style="2" customWidth="1"/>
    <col min="2816" max="2816" width="15.140625" style="2" customWidth="1"/>
    <col min="2817" max="2817" width="14.5703125" style="2" customWidth="1"/>
    <col min="2818" max="2818" width="16.5703125" style="2" customWidth="1"/>
    <col min="2819" max="2824" width="14.28515625" style="2" customWidth="1"/>
    <col min="2825" max="3068" width="11.42578125" style="2"/>
    <col min="3069" max="3069" width="21.42578125" style="2" customWidth="1"/>
    <col min="3070" max="3070" width="15.5703125" style="2" customWidth="1"/>
    <col min="3071" max="3071" width="22.5703125" style="2" customWidth="1"/>
    <col min="3072" max="3072" width="15.140625" style="2" customWidth="1"/>
    <col min="3073" max="3073" width="14.5703125" style="2" customWidth="1"/>
    <col min="3074" max="3074" width="16.5703125" style="2" customWidth="1"/>
    <col min="3075" max="3080" width="14.28515625" style="2" customWidth="1"/>
    <col min="3081" max="3324" width="11.42578125" style="2"/>
    <col min="3325" max="3325" width="21.42578125" style="2" customWidth="1"/>
    <col min="3326" max="3326" width="15.5703125" style="2" customWidth="1"/>
    <col min="3327" max="3327" width="22.5703125" style="2" customWidth="1"/>
    <col min="3328" max="3328" width="15.140625" style="2" customWidth="1"/>
    <col min="3329" max="3329" width="14.5703125" style="2" customWidth="1"/>
    <col min="3330" max="3330" width="16.5703125" style="2" customWidth="1"/>
    <col min="3331" max="3336" width="14.28515625" style="2" customWidth="1"/>
    <col min="3337" max="3580" width="11.42578125" style="2"/>
    <col min="3581" max="3581" width="21.42578125" style="2" customWidth="1"/>
    <col min="3582" max="3582" width="15.5703125" style="2" customWidth="1"/>
    <col min="3583" max="3583" width="22.5703125" style="2" customWidth="1"/>
    <col min="3584" max="3584" width="15.140625" style="2" customWidth="1"/>
    <col min="3585" max="3585" width="14.5703125" style="2" customWidth="1"/>
    <col min="3586" max="3586" width="16.5703125" style="2" customWidth="1"/>
    <col min="3587" max="3592" width="14.28515625" style="2" customWidth="1"/>
    <col min="3593" max="3836" width="11.42578125" style="2"/>
    <col min="3837" max="3837" width="21.42578125" style="2" customWidth="1"/>
    <col min="3838" max="3838" width="15.5703125" style="2" customWidth="1"/>
    <col min="3839" max="3839" width="22.5703125" style="2" customWidth="1"/>
    <col min="3840" max="3840" width="15.140625" style="2" customWidth="1"/>
    <col min="3841" max="3841" width="14.5703125" style="2" customWidth="1"/>
    <col min="3842" max="3842" width="16.5703125" style="2" customWidth="1"/>
    <col min="3843" max="3848" width="14.28515625" style="2" customWidth="1"/>
    <col min="3849" max="4092" width="11.42578125" style="2"/>
    <col min="4093" max="4093" width="21.42578125" style="2" customWidth="1"/>
    <col min="4094" max="4094" width="15.5703125" style="2" customWidth="1"/>
    <col min="4095" max="4095" width="22.5703125" style="2" customWidth="1"/>
    <col min="4096" max="4096" width="15.140625" style="2" customWidth="1"/>
    <col min="4097" max="4097" width="14.5703125" style="2" customWidth="1"/>
    <col min="4098" max="4098" width="16.5703125" style="2" customWidth="1"/>
    <col min="4099" max="4104" width="14.28515625" style="2" customWidth="1"/>
    <col min="4105" max="4348" width="11.42578125" style="2"/>
    <col min="4349" max="4349" width="21.42578125" style="2" customWidth="1"/>
    <col min="4350" max="4350" width="15.5703125" style="2" customWidth="1"/>
    <col min="4351" max="4351" width="22.5703125" style="2" customWidth="1"/>
    <col min="4352" max="4352" width="15.140625" style="2" customWidth="1"/>
    <col min="4353" max="4353" width="14.5703125" style="2" customWidth="1"/>
    <col min="4354" max="4354" width="16.5703125" style="2" customWidth="1"/>
    <col min="4355" max="4360" width="14.28515625" style="2" customWidth="1"/>
    <col min="4361" max="4604" width="11.42578125" style="2"/>
    <col min="4605" max="4605" width="21.42578125" style="2" customWidth="1"/>
    <col min="4606" max="4606" width="15.5703125" style="2" customWidth="1"/>
    <col min="4607" max="4607" width="22.5703125" style="2" customWidth="1"/>
    <col min="4608" max="4608" width="15.140625" style="2" customWidth="1"/>
    <col min="4609" max="4609" width="14.5703125" style="2" customWidth="1"/>
    <col min="4610" max="4610" width="16.5703125" style="2" customWidth="1"/>
    <col min="4611" max="4616" width="14.28515625" style="2" customWidth="1"/>
    <col min="4617" max="4860" width="11.42578125" style="2"/>
    <col min="4861" max="4861" width="21.42578125" style="2" customWidth="1"/>
    <col min="4862" max="4862" width="15.5703125" style="2" customWidth="1"/>
    <col min="4863" max="4863" width="22.5703125" style="2" customWidth="1"/>
    <col min="4864" max="4864" width="15.140625" style="2" customWidth="1"/>
    <col min="4865" max="4865" width="14.5703125" style="2" customWidth="1"/>
    <col min="4866" max="4866" width="16.5703125" style="2" customWidth="1"/>
    <col min="4867" max="4872" width="14.28515625" style="2" customWidth="1"/>
    <col min="4873" max="5116" width="11.42578125" style="2"/>
    <col min="5117" max="5117" width="21.42578125" style="2" customWidth="1"/>
    <col min="5118" max="5118" width="15.5703125" style="2" customWidth="1"/>
    <col min="5119" max="5119" width="22.5703125" style="2" customWidth="1"/>
    <col min="5120" max="5120" width="15.140625" style="2" customWidth="1"/>
    <col min="5121" max="5121" width="14.5703125" style="2" customWidth="1"/>
    <col min="5122" max="5122" width="16.5703125" style="2" customWidth="1"/>
    <col min="5123" max="5128" width="14.28515625" style="2" customWidth="1"/>
    <col min="5129" max="5372" width="11.42578125" style="2"/>
    <col min="5373" max="5373" width="21.42578125" style="2" customWidth="1"/>
    <col min="5374" max="5374" width="15.5703125" style="2" customWidth="1"/>
    <col min="5375" max="5375" width="22.5703125" style="2" customWidth="1"/>
    <col min="5376" max="5376" width="15.140625" style="2" customWidth="1"/>
    <col min="5377" max="5377" width="14.5703125" style="2" customWidth="1"/>
    <col min="5378" max="5378" width="16.5703125" style="2" customWidth="1"/>
    <col min="5379" max="5384" width="14.28515625" style="2" customWidth="1"/>
    <col min="5385" max="5628" width="11.42578125" style="2"/>
    <col min="5629" max="5629" width="21.42578125" style="2" customWidth="1"/>
    <col min="5630" max="5630" width="15.5703125" style="2" customWidth="1"/>
    <col min="5631" max="5631" width="22.5703125" style="2" customWidth="1"/>
    <col min="5632" max="5632" width="15.140625" style="2" customWidth="1"/>
    <col min="5633" max="5633" width="14.5703125" style="2" customWidth="1"/>
    <col min="5634" max="5634" width="16.5703125" style="2" customWidth="1"/>
    <col min="5635" max="5640" width="14.28515625" style="2" customWidth="1"/>
    <col min="5641" max="5884" width="11.42578125" style="2"/>
    <col min="5885" max="5885" width="21.42578125" style="2" customWidth="1"/>
    <col min="5886" max="5886" width="15.5703125" style="2" customWidth="1"/>
    <col min="5887" max="5887" width="22.5703125" style="2" customWidth="1"/>
    <col min="5888" max="5888" width="15.140625" style="2" customWidth="1"/>
    <col min="5889" max="5889" width="14.5703125" style="2" customWidth="1"/>
    <col min="5890" max="5890" width="16.5703125" style="2" customWidth="1"/>
    <col min="5891" max="5896" width="14.28515625" style="2" customWidth="1"/>
    <col min="5897" max="6140" width="11.42578125" style="2"/>
    <col min="6141" max="6141" width="21.42578125" style="2" customWidth="1"/>
    <col min="6142" max="6142" width="15.5703125" style="2" customWidth="1"/>
    <col min="6143" max="6143" width="22.5703125" style="2" customWidth="1"/>
    <col min="6144" max="6144" width="15.140625" style="2" customWidth="1"/>
    <col min="6145" max="6145" width="14.5703125" style="2" customWidth="1"/>
    <col min="6146" max="6146" width="16.5703125" style="2" customWidth="1"/>
    <col min="6147" max="6152" width="14.28515625" style="2" customWidth="1"/>
    <col min="6153" max="6396" width="11.42578125" style="2"/>
    <col min="6397" max="6397" width="21.42578125" style="2" customWidth="1"/>
    <col min="6398" max="6398" width="15.5703125" style="2" customWidth="1"/>
    <col min="6399" max="6399" width="22.5703125" style="2" customWidth="1"/>
    <col min="6400" max="6400" width="15.140625" style="2" customWidth="1"/>
    <col min="6401" max="6401" width="14.5703125" style="2" customWidth="1"/>
    <col min="6402" max="6402" width="16.5703125" style="2" customWidth="1"/>
    <col min="6403" max="6408" width="14.28515625" style="2" customWidth="1"/>
    <col min="6409" max="6652" width="11.42578125" style="2"/>
    <col min="6653" max="6653" width="21.42578125" style="2" customWidth="1"/>
    <col min="6654" max="6654" width="15.5703125" style="2" customWidth="1"/>
    <col min="6655" max="6655" width="22.5703125" style="2" customWidth="1"/>
    <col min="6656" max="6656" width="15.140625" style="2" customWidth="1"/>
    <col min="6657" max="6657" width="14.5703125" style="2" customWidth="1"/>
    <col min="6658" max="6658" width="16.5703125" style="2" customWidth="1"/>
    <col min="6659" max="6664" width="14.28515625" style="2" customWidth="1"/>
    <col min="6665" max="6908" width="11.42578125" style="2"/>
    <col min="6909" max="6909" width="21.42578125" style="2" customWidth="1"/>
    <col min="6910" max="6910" width="15.5703125" style="2" customWidth="1"/>
    <col min="6911" max="6911" width="22.5703125" style="2" customWidth="1"/>
    <col min="6912" max="6912" width="15.140625" style="2" customWidth="1"/>
    <col min="6913" max="6913" width="14.5703125" style="2" customWidth="1"/>
    <col min="6914" max="6914" width="16.5703125" style="2" customWidth="1"/>
    <col min="6915" max="6920" width="14.28515625" style="2" customWidth="1"/>
    <col min="6921" max="7164" width="11.42578125" style="2"/>
    <col min="7165" max="7165" width="21.42578125" style="2" customWidth="1"/>
    <col min="7166" max="7166" width="15.5703125" style="2" customWidth="1"/>
    <col min="7167" max="7167" width="22.5703125" style="2" customWidth="1"/>
    <col min="7168" max="7168" width="15.140625" style="2" customWidth="1"/>
    <col min="7169" max="7169" width="14.5703125" style="2" customWidth="1"/>
    <col min="7170" max="7170" width="16.5703125" style="2" customWidth="1"/>
    <col min="7171" max="7176" width="14.28515625" style="2" customWidth="1"/>
    <col min="7177" max="7420" width="11.42578125" style="2"/>
    <col min="7421" max="7421" width="21.42578125" style="2" customWidth="1"/>
    <col min="7422" max="7422" width="15.5703125" style="2" customWidth="1"/>
    <col min="7423" max="7423" width="22.5703125" style="2" customWidth="1"/>
    <col min="7424" max="7424" width="15.140625" style="2" customWidth="1"/>
    <col min="7425" max="7425" width="14.5703125" style="2" customWidth="1"/>
    <col min="7426" max="7426" width="16.5703125" style="2" customWidth="1"/>
    <col min="7427" max="7432" width="14.28515625" style="2" customWidth="1"/>
    <col min="7433" max="7676" width="11.42578125" style="2"/>
    <col min="7677" max="7677" width="21.42578125" style="2" customWidth="1"/>
    <col min="7678" max="7678" width="15.5703125" style="2" customWidth="1"/>
    <col min="7679" max="7679" width="22.5703125" style="2" customWidth="1"/>
    <col min="7680" max="7680" width="15.140625" style="2" customWidth="1"/>
    <col min="7681" max="7681" width="14.5703125" style="2" customWidth="1"/>
    <col min="7682" max="7682" width="16.5703125" style="2" customWidth="1"/>
    <col min="7683" max="7688" width="14.28515625" style="2" customWidth="1"/>
    <col min="7689" max="7932" width="11.42578125" style="2"/>
    <col min="7933" max="7933" width="21.42578125" style="2" customWidth="1"/>
    <col min="7934" max="7934" width="15.5703125" style="2" customWidth="1"/>
    <col min="7935" max="7935" width="22.5703125" style="2" customWidth="1"/>
    <col min="7936" max="7936" width="15.140625" style="2" customWidth="1"/>
    <col min="7937" max="7937" width="14.5703125" style="2" customWidth="1"/>
    <col min="7938" max="7938" width="16.5703125" style="2" customWidth="1"/>
    <col min="7939" max="7944" width="14.28515625" style="2" customWidth="1"/>
    <col min="7945" max="8188" width="11.42578125" style="2"/>
    <col min="8189" max="8189" width="21.42578125" style="2" customWidth="1"/>
    <col min="8190" max="8190" width="15.5703125" style="2" customWidth="1"/>
    <col min="8191" max="8191" width="22.5703125" style="2" customWidth="1"/>
    <col min="8192" max="8192" width="15.140625" style="2" customWidth="1"/>
    <col min="8193" max="8193" width="14.5703125" style="2" customWidth="1"/>
    <col min="8194" max="8194" width="16.5703125" style="2" customWidth="1"/>
    <col min="8195" max="8200" width="14.28515625" style="2" customWidth="1"/>
    <col min="8201" max="8444" width="11.42578125" style="2"/>
    <col min="8445" max="8445" width="21.42578125" style="2" customWidth="1"/>
    <col min="8446" max="8446" width="15.5703125" style="2" customWidth="1"/>
    <col min="8447" max="8447" width="22.5703125" style="2" customWidth="1"/>
    <col min="8448" max="8448" width="15.140625" style="2" customWidth="1"/>
    <col min="8449" max="8449" width="14.5703125" style="2" customWidth="1"/>
    <col min="8450" max="8450" width="16.5703125" style="2" customWidth="1"/>
    <col min="8451" max="8456" width="14.28515625" style="2" customWidth="1"/>
    <col min="8457" max="8700" width="11.42578125" style="2"/>
    <col min="8701" max="8701" width="21.42578125" style="2" customWidth="1"/>
    <col min="8702" max="8702" width="15.5703125" style="2" customWidth="1"/>
    <col min="8703" max="8703" width="22.5703125" style="2" customWidth="1"/>
    <col min="8704" max="8704" width="15.140625" style="2" customWidth="1"/>
    <col min="8705" max="8705" width="14.5703125" style="2" customWidth="1"/>
    <col min="8706" max="8706" width="16.5703125" style="2" customWidth="1"/>
    <col min="8707" max="8712" width="14.28515625" style="2" customWidth="1"/>
    <col min="8713" max="8956" width="11.42578125" style="2"/>
    <col min="8957" max="8957" width="21.42578125" style="2" customWidth="1"/>
    <col min="8958" max="8958" width="15.5703125" style="2" customWidth="1"/>
    <col min="8959" max="8959" width="22.5703125" style="2" customWidth="1"/>
    <col min="8960" max="8960" width="15.140625" style="2" customWidth="1"/>
    <col min="8961" max="8961" width="14.5703125" style="2" customWidth="1"/>
    <col min="8962" max="8962" width="16.5703125" style="2" customWidth="1"/>
    <col min="8963" max="8968" width="14.28515625" style="2" customWidth="1"/>
    <col min="8969" max="9212" width="11.42578125" style="2"/>
    <col min="9213" max="9213" width="21.42578125" style="2" customWidth="1"/>
    <col min="9214" max="9214" width="15.5703125" style="2" customWidth="1"/>
    <col min="9215" max="9215" width="22.5703125" style="2" customWidth="1"/>
    <col min="9216" max="9216" width="15.140625" style="2" customWidth="1"/>
    <col min="9217" max="9217" width="14.5703125" style="2" customWidth="1"/>
    <col min="9218" max="9218" width="16.5703125" style="2" customWidth="1"/>
    <col min="9219" max="9224" width="14.28515625" style="2" customWidth="1"/>
    <col min="9225" max="9468" width="11.42578125" style="2"/>
    <col min="9469" max="9469" width="21.42578125" style="2" customWidth="1"/>
    <col min="9470" max="9470" width="15.5703125" style="2" customWidth="1"/>
    <col min="9471" max="9471" width="22.5703125" style="2" customWidth="1"/>
    <col min="9472" max="9472" width="15.140625" style="2" customWidth="1"/>
    <col min="9473" max="9473" width="14.5703125" style="2" customWidth="1"/>
    <col min="9474" max="9474" width="16.5703125" style="2" customWidth="1"/>
    <col min="9475" max="9480" width="14.28515625" style="2" customWidth="1"/>
    <col min="9481" max="9724" width="11.42578125" style="2"/>
    <col min="9725" max="9725" width="21.42578125" style="2" customWidth="1"/>
    <col min="9726" max="9726" width="15.5703125" style="2" customWidth="1"/>
    <col min="9727" max="9727" width="22.5703125" style="2" customWidth="1"/>
    <col min="9728" max="9728" width="15.140625" style="2" customWidth="1"/>
    <col min="9729" max="9729" width="14.5703125" style="2" customWidth="1"/>
    <col min="9730" max="9730" width="16.5703125" style="2" customWidth="1"/>
    <col min="9731" max="9736" width="14.28515625" style="2" customWidth="1"/>
    <col min="9737" max="9980" width="11.42578125" style="2"/>
    <col min="9981" max="9981" width="21.42578125" style="2" customWidth="1"/>
    <col min="9982" max="9982" width="15.5703125" style="2" customWidth="1"/>
    <col min="9983" max="9983" width="22.5703125" style="2" customWidth="1"/>
    <col min="9984" max="9984" width="15.140625" style="2" customWidth="1"/>
    <col min="9985" max="9985" width="14.5703125" style="2" customWidth="1"/>
    <col min="9986" max="9986" width="16.5703125" style="2" customWidth="1"/>
    <col min="9987" max="9992" width="14.28515625" style="2" customWidth="1"/>
    <col min="9993" max="10236" width="11.42578125" style="2"/>
    <col min="10237" max="10237" width="21.42578125" style="2" customWidth="1"/>
    <col min="10238" max="10238" width="15.5703125" style="2" customWidth="1"/>
    <col min="10239" max="10239" width="22.5703125" style="2" customWidth="1"/>
    <col min="10240" max="10240" width="15.140625" style="2" customWidth="1"/>
    <col min="10241" max="10241" width="14.5703125" style="2" customWidth="1"/>
    <col min="10242" max="10242" width="16.5703125" style="2" customWidth="1"/>
    <col min="10243" max="10248" width="14.28515625" style="2" customWidth="1"/>
    <col min="10249" max="10492" width="11.42578125" style="2"/>
    <col min="10493" max="10493" width="21.42578125" style="2" customWidth="1"/>
    <col min="10494" max="10494" width="15.5703125" style="2" customWidth="1"/>
    <col min="10495" max="10495" width="22.5703125" style="2" customWidth="1"/>
    <col min="10496" max="10496" width="15.140625" style="2" customWidth="1"/>
    <col min="10497" max="10497" width="14.5703125" style="2" customWidth="1"/>
    <col min="10498" max="10498" width="16.5703125" style="2" customWidth="1"/>
    <col min="10499" max="10504" width="14.28515625" style="2" customWidth="1"/>
    <col min="10505" max="10748" width="11.42578125" style="2"/>
    <col min="10749" max="10749" width="21.42578125" style="2" customWidth="1"/>
    <col min="10750" max="10750" width="15.5703125" style="2" customWidth="1"/>
    <col min="10751" max="10751" width="22.5703125" style="2" customWidth="1"/>
    <col min="10752" max="10752" width="15.140625" style="2" customWidth="1"/>
    <col min="10753" max="10753" width="14.5703125" style="2" customWidth="1"/>
    <col min="10754" max="10754" width="16.5703125" style="2" customWidth="1"/>
    <col min="10755" max="10760" width="14.28515625" style="2" customWidth="1"/>
    <col min="10761" max="11004" width="11.42578125" style="2"/>
    <col min="11005" max="11005" width="21.42578125" style="2" customWidth="1"/>
    <col min="11006" max="11006" width="15.5703125" style="2" customWidth="1"/>
    <col min="11007" max="11007" width="22.5703125" style="2" customWidth="1"/>
    <col min="11008" max="11008" width="15.140625" style="2" customWidth="1"/>
    <col min="11009" max="11009" width="14.5703125" style="2" customWidth="1"/>
    <col min="11010" max="11010" width="16.5703125" style="2" customWidth="1"/>
    <col min="11011" max="11016" width="14.28515625" style="2" customWidth="1"/>
    <col min="11017" max="11260" width="11.42578125" style="2"/>
    <col min="11261" max="11261" width="21.42578125" style="2" customWidth="1"/>
    <col min="11262" max="11262" width="15.5703125" style="2" customWidth="1"/>
    <col min="11263" max="11263" width="22.5703125" style="2" customWidth="1"/>
    <col min="11264" max="11264" width="15.140625" style="2" customWidth="1"/>
    <col min="11265" max="11265" width="14.5703125" style="2" customWidth="1"/>
    <col min="11266" max="11266" width="16.5703125" style="2" customWidth="1"/>
    <col min="11267" max="11272" width="14.28515625" style="2" customWidth="1"/>
    <col min="11273" max="11516" width="11.42578125" style="2"/>
    <col min="11517" max="11517" width="21.42578125" style="2" customWidth="1"/>
    <col min="11518" max="11518" width="15.5703125" style="2" customWidth="1"/>
    <col min="11519" max="11519" width="22.5703125" style="2" customWidth="1"/>
    <col min="11520" max="11520" width="15.140625" style="2" customWidth="1"/>
    <col min="11521" max="11521" width="14.5703125" style="2" customWidth="1"/>
    <col min="11522" max="11522" width="16.5703125" style="2" customWidth="1"/>
    <col min="11523" max="11528" width="14.28515625" style="2" customWidth="1"/>
    <col min="11529" max="11772" width="11.42578125" style="2"/>
    <col min="11773" max="11773" width="21.42578125" style="2" customWidth="1"/>
    <col min="11774" max="11774" width="15.5703125" style="2" customWidth="1"/>
    <col min="11775" max="11775" width="22.5703125" style="2" customWidth="1"/>
    <col min="11776" max="11776" width="15.140625" style="2" customWidth="1"/>
    <col min="11777" max="11777" width="14.5703125" style="2" customWidth="1"/>
    <col min="11778" max="11778" width="16.5703125" style="2" customWidth="1"/>
    <col min="11779" max="11784" width="14.28515625" style="2" customWidth="1"/>
    <col min="11785" max="12028" width="11.42578125" style="2"/>
    <col min="12029" max="12029" width="21.42578125" style="2" customWidth="1"/>
    <col min="12030" max="12030" width="15.5703125" style="2" customWidth="1"/>
    <col min="12031" max="12031" width="22.5703125" style="2" customWidth="1"/>
    <col min="12032" max="12032" width="15.140625" style="2" customWidth="1"/>
    <col min="12033" max="12033" width="14.5703125" style="2" customWidth="1"/>
    <col min="12034" max="12034" width="16.5703125" style="2" customWidth="1"/>
    <col min="12035" max="12040" width="14.28515625" style="2" customWidth="1"/>
    <col min="12041" max="12284" width="11.42578125" style="2"/>
    <col min="12285" max="12285" width="21.42578125" style="2" customWidth="1"/>
    <col min="12286" max="12286" width="15.5703125" style="2" customWidth="1"/>
    <col min="12287" max="12287" width="22.5703125" style="2" customWidth="1"/>
    <col min="12288" max="12288" width="15.140625" style="2" customWidth="1"/>
    <col min="12289" max="12289" width="14.5703125" style="2" customWidth="1"/>
    <col min="12290" max="12290" width="16.5703125" style="2" customWidth="1"/>
    <col min="12291" max="12296" width="14.28515625" style="2" customWidth="1"/>
    <col min="12297" max="12540" width="11.42578125" style="2"/>
    <col min="12541" max="12541" width="21.42578125" style="2" customWidth="1"/>
    <col min="12542" max="12542" width="15.5703125" style="2" customWidth="1"/>
    <col min="12543" max="12543" width="22.5703125" style="2" customWidth="1"/>
    <col min="12544" max="12544" width="15.140625" style="2" customWidth="1"/>
    <col min="12545" max="12545" width="14.5703125" style="2" customWidth="1"/>
    <col min="12546" max="12546" width="16.5703125" style="2" customWidth="1"/>
    <col min="12547" max="12552" width="14.28515625" style="2" customWidth="1"/>
    <col min="12553" max="12796" width="11.42578125" style="2"/>
    <col min="12797" max="12797" width="21.42578125" style="2" customWidth="1"/>
    <col min="12798" max="12798" width="15.5703125" style="2" customWidth="1"/>
    <col min="12799" max="12799" width="22.5703125" style="2" customWidth="1"/>
    <col min="12800" max="12800" width="15.140625" style="2" customWidth="1"/>
    <col min="12801" max="12801" width="14.5703125" style="2" customWidth="1"/>
    <col min="12802" max="12802" width="16.5703125" style="2" customWidth="1"/>
    <col min="12803" max="12808" width="14.28515625" style="2" customWidth="1"/>
    <col min="12809" max="13052" width="11.42578125" style="2"/>
    <col min="13053" max="13053" width="21.42578125" style="2" customWidth="1"/>
    <col min="13054" max="13054" width="15.5703125" style="2" customWidth="1"/>
    <col min="13055" max="13055" width="22.5703125" style="2" customWidth="1"/>
    <col min="13056" max="13056" width="15.140625" style="2" customWidth="1"/>
    <col min="13057" max="13057" width="14.5703125" style="2" customWidth="1"/>
    <col min="13058" max="13058" width="16.5703125" style="2" customWidth="1"/>
    <col min="13059" max="13064" width="14.28515625" style="2" customWidth="1"/>
    <col min="13065" max="13308" width="11.42578125" style="2"/>
    <col min="13309" max="13309" width="21.42578125" style="2" customWidth="1"/>
    <col min="13310" max="13310" width="15.5703125" style="2" customWidth="1"/>
    <col min="13311" max="13311" width="22.5703125" style="2" customWidth="1"/>
    <col min="13312" max="13312" width="15.140625" style="2" customWidth="1"/>
    <col min="13313" max="13313" width="14.5703125" style="2" customWidth="1"/>
    <col min="13314" max="13314" width="16.5703125" style="2" customWidth="1"/>
    <col min="13315" max="13320" width="14.28515625" style="2" customWidth="1"/>
    <col min="13321" max="13564" width="11.42578125" style="2"/>
    <col min="13565" max="13565" width="21.42578125" style="2" customWidth="1"/>
    <col min="13566" max="13566" width="15.5703125" style="2" customWidth="1"/>
    <col min="13567" max="13567" width="22.5703125" style="2" customWidth="1"/>
    <col min="13568" max="13568" width="15.140625" style="2" customWidth="1"/>
    <col min="13569" max="13569" width="14.5703125" style="2" customWidth="1"/>
    <col min="13570" max="13570" width="16.5703125" style="2" customWidth="1"/>
    <col min="13571" max="13576" width="14.28515625" style="2" customWidth="1"/>
    <col min="13577" max="13820" width="11.42578125" style="2"/>
    <col min="13821" max="13821" width="21.42578125" style="2" customWidth="1"/>
    <col min="13822" max="13822" width="15.5703125" style="2" customWidth="1"/>
    <col min="13823" max="13823" width="22.5703125" style="2" customWidth="1"/>
    <col min="13824" max="13824" width="15.140625" style="2" customWidth="1"/>
    <col min="13825" max="13825" width="14.5703125" style="2" customWidth="1"/>
    <col min="13826" max="13826" width="16.5703125" style="2" customWidth="1"/>
    <col min="13827" max="13832" width="14.28515625" style="2" customWidth="1"/>
    <col min="13833" max="14076" width="11.42578125" style="2"/>
    <col min="14077" max="14077" width="21.42578125" style="2" customWidth="1"/>
    <col min="14078" max="14078" width="15.5703125" style="2" customWidth="1"/>
    <col min="14079" max="14079" width="22.5703125" style="2" customWidth="1"/>
    <col min="14080" max="14080" width="15.140625" style="2" customWidth="1"/>
    <col min="14081" max="14081" width="14.5703125" style="2" customWidth="1"/>
    <col min="14082" max="14082" width="16.5703125" style="2" customWidth="1"/>
    <col min="14083" max="14088" width="14.28515625" style="2" customWidth="1"/>
    <col min="14089" max="14332" width="11.42578125" style="2"/>
    <col min="14333" max="14333" width="21.42578125" style="2" customWidth="1"/>
    <col min="14334" max="14334" width="15.5703125" style="2" customWidth="1"/>
    <col min="14335" max="14335" width="22.5703125" style="2" customWidth="1"/>
    <col min="14336" max="14336" width="15.140625" style="2" customWidth="1"/>
    <col min="14337" max="14337" width="14.5703125" style="2" customWidth="1"/>
    <col min="14338" max="14338" width="16.5703125" style="2" customWidth="1"/>
    <col min="14339" max="14344" width="14.28515625" style="2" customWidth="1"/>
    <col min="14345" max="14588" width="11.42578125" style="2"/>
    <col min="14589" max="14589" width="21.42578125" style="2" customWidth="1"/>
    <col min="14590" max="14590" width="15.5703125" style="2" customWidth="1"/>
    <col min="14591" max="14591" width="22.5703125" style="2" customWidth="1"/>
    <col min="14592" max="14592" width="15.140625" style="2" customWidth="1"/>
    <col min="14593" max="14593" width="14.5703125" style="2" customWidth="1"/>
    <col min="14594" max="14594" width="16.5703125" style="2" customWidth="1"/>
    <col min="14595" max="14600" width="14.28515625" style="2" customWidth="1"/>
    <col min="14601" max="14844" width="11.42578125" style="2"/>
    <col min="14845" max="14845" width="21.42578125" style="2" customWidth="1"/>
    <col min="14846" max="14846" width="15.5703125" style="2" customWidth="1"/>
    <col min="14847" max="14847" width="22.5703125" style="2" customWidth="1"/>
    <col min="14848" max="14848" width="15.140625" style="2" customWidth="1"/>
    <col min="14849" max="14849" width="14.5703125" style="2" customWidth="1"/>
    <col min="14850" max="14850" width="16.5703125" style="2" customWidth="1"/>
    <col min="14851" max="14856" width="14.28515625" style="2" customWidth="1"/>
    <col min="14857" max="15100" width="11.42578125" style="2"/>
    <col min="15101" max="15101" width="21.42578125" style="2" customWidth="1"/>
    <col min="15102" max="15102" width="15.5703125" style="2" customWidth="1"/>
    <col min="15103" max="15103" width="22.5703125" style="2" customWidth="1"/>
    <col min="15104" max="15104" width="15.140625" style="2" customWidth="1"/>
    <col min="15105" max="15105" width="14.5703125" style="2" customWidth="1"/>
    <col min="15106" max="15106" width="16.5703125" style="2" customWidth="1"/>
    <col min="15107" max="15112" width="14.28515625" style="2" customWidth="1"/>
    <col min="15113" max="15356" width="11.42578125" style="2"/>
    <col min="15357" max="15357" width="21.42578125" style="2" customWidth="1"/>
    <col min="15358" max="15358" width="15.5703125" style="2" customWidth="1"/>
    <col min="15359" max="15359" width="22.5703125" style="2" customWidth="1"/>
    <col min="15360" max="15360" width="15.140625" style="2" customWidth="1"/>
    <col min="15361" max="15361" width="14.5703125" style="2" customWidth="1"/>
    <col min="15362" max="15362" width="16.5703125" style="2" customWidth="1"/>
    <col min="15363" max="15368" width="14.28515625" style="2" customWidth="1"/>
    <col min="15369" max="15612" width="11.42578125" style="2"/>
    <col min="15613" max="15613" width="21.42578125" style="2" customWidth="1"/>
    <col min="15614" max="15614" width="15.5703125" style="2" customWidth="1"/>
    <col min="15615" max="15615" width="22.5703125" style="2" customWidth="1"/>
    <col min="15616" max="15616" width="15.140625" style="2" customWidth="1"/>
    <col min="15617" max="15617" width="14.5703125" style="2" customWidth="1"/>
    <col min="15618" max="15618" width="16.5703125" style="2" customWidth="1"/>
    <col min="15619" max="15624" width="14.28515625" style="2" customWidth="1"/>
    <col min="15625" max="15868" width="11.42578125" style="2"/>
    <col min="15869" max="15869" width="21.42578125" style="2" customWidth="1"/>
    <col min="15870" max="15870" width="15.5703125" style="2" customWidth="1"/>
    <col min="15871" max="15871" width="22.5703125" style="2" customWidth="1"/>
    <col min="15872" max="15872" width="15.140625" style="2" customWidth="1"/>
    <col min="15873" max="15873" width="14.5703125" style="2" customWidth="1"/>
    <col min="15874" max="15874" width="16.5703125" style="2" customWidth="1"/>
    <col min="15875" max="15880" width="14.28515625" style="2" customWidth="1"/>
    <col min="15881" max="16124" width="11.42578125" style="2"/>
    <col min="16125" max="16125" width="21.42578125" style="2" customWidth="1"/>
    <col min="16126" max="16126" width="15.5703125" style="2" customWidth="1"/>
    <col min="16127" max="16127" width="22.5703125" style="2" customWidth="1"/>
    <col min="16128" max="16128" width="15.140625" style="2" customWidth="1"/>
    <col min="16129" max="16129" width="14.5703125" style="2" customWidth="1"/>
    <col min="16130" max="16130" width="16.5703125" style="2" customWidth="1"/>
    <col min="16131" max="16136" width="14.28515625" style="2" customWidth="1"/>
    <col min="16137" max="16384" width="11.42578125" style="2"/>
  </cols>
  <sheetData>
    <row r="1" spans="1:28" s="3" customFormat="1" ht="49.5" customHeight="1" thickBot="1" x14ac:dyDescent="0.25">
      <c r="A1" s="6"/>
      <c r="B1" s="1" t="s">
        <v>1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80" t="s">
        <v>2</v>
      </c>
      <c r="N1" s="78"/>
      <c r="O1" s="78"/>
      <c r="P1" s="78"/>
      <c r="Q1" s="78"/>
      <c r="R1" s="78"/>
      <c r="S1" s="78"/>
      <c r="T1" s="78"/>
      <c r="U1" s="78"/>
      <c r="V1" s="78"/>
      <c r="W1" s="79"/>
      <c r="X1" s="81" t="s">
        <v>0</v>
      </c>
      <c r="Y1" s="81"/>
      <c r="Z1" s="81"/>
      <c r="AA1" s="81"/>
      <c r="AB1" s="82"/>
    </row>
    <row r="2" spans="1:28" s="3" customFormat="1" ht="39.950000000000003" customHeight="1" thickBot="1" x14ac:dyDescent="0.25">
      <c r="A2" s="12" t="s">
        <v>7</v>
      </c>
      <c r="B2" s="15">
        <v>2019</v>
      </c>
      <c r="C2" s="15">
        <v>2020</v>
      </c>
      <c r="D2" s="15">
        <v>2021</v>
      </c>
      <c r="E2" s="15">
        <v>2022</v>
      </c>
      <c r="F2" s="15">
        <v>2023</v>
      </c>
      <c r="G2" s="72">
        <v>2024</v>
      </c>
      <c r="H2" s="27" t="s">
        <v>3</v>
      </c>
      <c r="I2" s="27" t="s">
        <v>4</v>
      </c>
      <c r="J2" s="36" t="s">
        <v>5</v>
      </c>
      <c r="K2" s="27" t="s">
        <v>6</v>
      </c>
      <c r="L2" s="66" t="s">
        <v>15</v>
      </c>
      <c r="M2" s="27">
        <v>2019</v>
      </c>
      <c r="N2" s="15">
        <v>2020</v>
      </c>
      <c r="O2" s="15">
        <v>2021</v>
      </c>
      <c r="P2" s="15">
        <v>2022</v>
      </c>
      <c r="Q2" s="15">
        <v>2023</v>
      </c>
      <c r="R2" s="72">
        <v>2024</v>
      </c>
      <c r="S2" s="27" t="s">
        <v>3</v>
      </c>
      <c r="T2" s="27" t="s">
        <v>4</v>
      </c>
      <c r="U2" s="15" t="s">
        <v>5</v>
      </c>
      <c r="V2" s="27" t="s">
        <v>6</v>
      </c>
      <c r="W2" s="66" t="s">
        <v>15</v>
      </c>
      <c r="X2" s="27">
        <v>2019</v>
      </c>
      <c r="Y2" s="15">
        <v>2020</v>
      </c>
      <c r="Z2" s="15">
        <v>2021</v>
      </c>
      <c r="AA2" s="15">
        <v>2022</v>
      </c>
      <c r="AB2" s="51">
        <v>2023</v>
      </c>
    </row>
    <row r="3" spans="1:28" s="7" customFormat="1" ht="15" customHeight="1" x14ac:dyDescent="0.25">
      <c r="A3" s="18" t="s">
        <v>8</v>
      </c>
      <c r="B3" s="19">
        <v>514</v>
      </c>
      <c r="C3" s="19">
        <v>4485</v>
      </c>
      <c r="D3" s="19">
        <v>4830</v>
      </c>
      <c r="E3" s="19">
        <v>3670</v>
      </c>
      <c r="F3" s="19">
        <v>9720</v>
      </c>
      <c r="G3" s="73">
        <v>10700</v>
      </c>
      <c r="H3" s="16">
        <f t="shared" ref="H3:L8" si="0">+(C3-B3)/B3</f>
        <v>7.7256809338521402</v>
      </c>
      <c r="I3" s="28">
        <f t="shared" si="0"/>
        <v>7.6923076923076927E-2</v>
      </c>
      <c r="J3" s="37">
        <f t="shared" si="0"/>
        <v>-0.2401656314699793</v>
      </c>
      <c r="K3" s="28">
        <f t="shared" si="0"/>
        <v>1.6485013623978202</v>
      </c>
      <c r="L3" s="67">
        <f t="shared" si="0"/>
        <v>0.10082304526748971</v>
      </c>
      <c r="M3" s="31">
        <v>3</v>
      </c>
      <c r="N3" s="31">
        <v>4</v>
      </c>
      <c r="O3" s="31">
        <v>7</v>
      </c>
      <c r="P3" s="31">
        <v>15</v>
      </c>
      <c r="Q3" s="31">
        <v>20</v>
      </c>
      <c r="R3" s="75">
        <v>27</v>
      </c>
      <c r="S3" s="16">
        <f t="shared" ref="S3:W7" si="1">+(N3-M3)/M3</f>
        <v>0.33333333333333331</v>
      </c>
      <c r="T3" s="28">
        <f t="shared" si="1"/>
        <v>0.75</v>
      </c>
      <c r="U3" s="37">
        <f t="shared" si="1"/>
        <v>1.1428571428571428</v>
      </c>
      <c r="V3" s="28">
        <f t="shared" si="1"/>
        <v>0.33333333333333331</v>
      </c>
      <c r="W3" s="67">
        <f t="shared" si="1"/>
        <v>0.35</v>
      </c>
      <c r="X3" s="20">
        <f t="shared" ref="X3:AB8" si="2">+B3/M3</f>
        <v>171.33333333333334</v>
      </c>
      <c r="Y3" s="21">
        <f t="shared" si="2"/>
        <v>1121.25</v>
      </c>
      <c r="Z3" s="21">
        <f t="shared" si="2"/>
        <v>690</v>
      </c>
      <c r="AA3" s="21">
        <f t="shared" si="2"/>
        <v>244.66666666666666</v>
      </c>
      <c r="AB3" s="40">
        <f t="shared" si="2"/>
        <v>486</v>
      </c>
    </row>
    <row r="4" spans="1:28" s="7" customFormat="1" ht="15" customHeight="1" x14ac:dyDescent="0.25">
      <c r="A4" s="8" t="s">
        <v>9</v>
      </c>
      <c r="B4" s="22">
        <v>23633.52</v>
      </c>
      <c r="C4" s="22">
        <v>26258.519999999997</v>
      </c>
      <c r="D4" s="22">
        <v>26096.43</v>
      </c>
      <c r="E4" s="22">
        <v>24060.639999999999</v>
      </c>
      <c r="F4" s="22">
        <v>29075.64</v>
      </c>
      <c r="G4" s="73">
        <v>26125.64</v>
      </c>
      <c r="H4" s="16">
        <f t="shared" si="0"/>
        <v>0.11107105501000258</v>
      </c>
      <c r="I4" s="29">
        <f t="shared" si="0"/>
        <v>-6.1728536109421448E-3</v>
      </c>
      <c r="J4" s="16">
        <f t="shared" si="0"/>
        <v>-7.8010287230858816E-2</v>
      </c>
      <c r="K4" s="29">
        <f t="shared" si="0"/>
        <v>0.20843169591498814</v>
      </c>
      <c r="L4" s="68">
        <f t="shared" si="0"/>
        <v>-0.10145950355692944</v>
      </c>
      <c r="M4" s="10">
        <v>107</v>
      </c>
      <c r="N4" s="10">
        <v>116</v>
      </c>
      <c r="O4" s="10">
        <v>109</v>
      </c>
      <c r="P4" s="10">
        <v>104</v>
      </c>
      <c r="Q4" s="10">
        <v>104</v>
      </c>
      <c r="R4" s="76">
        <v>91</v>
      </c>
      <c r="S4" s="16">
        <f t="shared" si="1"/>
        <v>8.4112149532710276E-2</v>
      </c>
      <c r="T4" s="29">
        <f t="shared" si="1"/>
        <v>-6.0344827586206899E-2</v>
      </c>
      <c r="U4" s="16">
        <f t="shared" si="1"/>
        <v>-4.5871559633027525E-2</v>
      </c>
      <c r="V4" s="29">
        <f t="shared" si="1"/>
        <v>0</v>
      </c>
      <c r="W4" s="68">
        <f t="shared" si="1"/>
        <v>-0.125</v>
      </c>
      <c r="X4" s="20">
        <f t="shared" si="2"/>
        <v>220.87401869158879</v>
      </c>
      <c r="Y4" s="21">
        <f t="shared" si="2"/>
        <v>226.36655172413791</v>
      </c>
      <c r="Z4" s="21">
        <f t="shared" si="2"/>
        <v>239.41678899082569</v>
      </c>
      <c r="AA4" s="21">
        <f t="shared" si="2"/>
        <v>231.35230769230768</v>
      </c>
      <c r="AB4" s="40">
        <f t="shared" si="2"/>
        <v>279.57346153846152</v>
      </c>
    </row>
    <row r="5" spans="1:28" s="7" customFormat="1" ht="15" customHeight="1" x14ac:dyDescent="0.25">
      <c r="A5" s="8" t="s">
        <v>10</v>
      </c>
      <c r="B5" s="22">
        <v>17031.080000000002</v>
      </c>
      <c r="C5" s="22">
        <v>16123.079999999998</v>
      </c>
      <c r="D5" s="22">
        <v>16616.080000000002</v>
      </c>
      <c r="E5" s="22">
        <v>17551.939999999999</v>
      </c>
      <c r="F5" s="22">
        <v>17186.2</v>
      </c>
      <c r="G5" s="73">
        <v>18586.2</v>
      </c>
      <c r="H5" s="16">
        <f t="shared" si="0"/>
        <v>-5.331429363258252E-2</v>
      </c>
      <c r="I5" s="29">
        <f t="shared" si="0"/>
        <v>3.057728424097652E-2</v>
      </c>
      <c r="J5" s="16">
        <f t="shared" si="0"/>
        <v>5.6322550204380144E-2</v>
      </c>
      <c r="K5" s="29">
        <f t="shared" si="0"/>
        <v>-2.0837582626193913E-2</v>
      </c>
      <c r="L5" s="68">
        <f t="shared" si="0"/>
        <v>8.1460706846190542E-2</v>
      </c>
      <c r="M5" s="10">
        <v>62</v>
      </c>
      <c r="N5" s="10">
        <v>59</v>
      </c>
      <c r="O5" s="10">
        <v>60</v>
      </c>
      <c r="P5" s="10">
        <v>56</v>
      </c>
      <c r="Q5" s="10">
        <v>51</v>
      </c>
      <c r="R5" s="76">
        <v>55</v>
      </c>
      <c r="S5" s="16">
        <f t="shared" si="1"/>
        <v>-4.8387096774193547E-2</v>
      </c>
      <c r="T5" s="29">
        <f t="shared" si="1"/>
        <v>1.6949152542372881E-2</v>
      </c>
      <c r="U5" s="16">
        <f t="shared" si="1"/>
        <v>-6.6666666666666666E-2</v>
      </c>
      <c r="V5" s="29">
        <f t="shared" si="1"/>
        <v>-8.9285714285714288E-2</v>
      </c>
      <c r="W5" s="68">
        <f t="shared" si="1"/>
        <v>7.8431372549019607E-2</v>
      </c>
      <c r="X5" s="20">
        <f t="shared" si="2"/>
        <v>274.69483870967747</v>
      </c>
      <c r="Y5" s="21">
        <f t="shared" si="2"/>
        <v>273.27254237288133</v>
      </c>
      <c r="Z5" s="21">
        <f t="shared" si="2"/>
        <v>276.93466666666671</v>
      </c>
      <c r="AA5" s="21">
        <f t="shared" si="2"/>
        <v>313.42749999999995</v>
      </c>
      <c r="AB5" s="40">
        <f t="shared" si="2"/>
        <v>336.98431372549021</v>
      </c>
    </row>
    <row r="6" spans="1:28" s="7" customFormat="1" ht="15" customHeight="1" x14ac:dyDescent="0.25">
      <c r="A6" s="8" t="s">
        <v>11</v>
      </c>
      <c r="B6" s="22">
        <v>58774.400000000001</v>
      </c>
      <c r="C6" s="22">
        <v>61780.56</v>
      </c>
      <c r="D6" s="22">
        <v>57850.559999999998</v>
      </c>
      <c r="E6" s="22">
        <v>57581.56</v>
      </c>
      <c r="F6" s="22">
        <v>69779.06</v>
      </c>
      <c r="G6" s="73">
        <v>60831.32</v>
      </c>
      <c r="H6" s="16">
        <f t="shared" si="0"/>
        <v>5.1147438340501922E-2</v>
      </c>
      <c r="I6" s="29">
        <f t="shared" si="0"/>
        <v>-6.3612243074520528E-2</v>
      </c>
      <c r="J6" s="16">
        <f t="shared" si="0"/>
        <v>-4.6499117726777409E-3</v>
      </c>
      <c r="K6" s="29">
        <f t="shared" si="0"/>
        <v>0.21182996778829891</v>
      </c>
      <c r="L6" s="68">
        <f t="shared" si="0"/>
        <v>-0.12822958635441634</v>
      </c>
      <c r="M6" s="10">
        <v>193</v>
      </c>
      <c r="N6" s="10">
        <v>185</v>
      </c>
      <c r="O6" s="10">
        <v>180</v>
      </c>
      <c r="P6" s="10">
        <v>183</v>
      </c>
      <c r="Q6" s="10">
        <v>176</v>
      </c>
      <c r="R6" s="76">
        <v>163</v>
      </c>
      <c r="S6" s="16">
        <f t="shared" si="1"/>
        <v>-4.145077720207254E-2</v>
      </c>
      <c r="T6" s="29">
        <f t="shared" si="1"/>
        <v>-2.7027027027027029E-2</v>
      </c>
      <c r="U6" s="16">
        <f t="shared" si="1"/>
        <v>1.6666666666666666E-2</v>
      </c>
      <c r="V6" s="29">
        <f t="shared" si="1"/>
        <v>-3.825136612021858E-2</v>
      </c>
      <c r="W6" s="68">
        <f t="shared" si="1"/>
        <v>-7.3863636363636367E-2</v>
      </c>
      <c r="X6" s="20">
        <f t="shared" si="2"/>
        <v>304.53056994818655</v>
      </c>
      <c r="Y6" s="21">
        <f t="shared" si="2"/>
        <v>333.94897297297297</v>
      </c>
      <c r="Z6" s="21">
        <f t="shared" si="2"/>
        <v>321.392</v>
      </c>
      <c r="AA6" s="21">
        <f t="shared" si="2"/>
        <v>314.65333333333331</v>
      </c>
      <c r="AB6" s="40">
        <f t="shared" si="2"/>
        <v>396.47193181818182</v>
      </c>
    </row>
    <row r="7" spans="1:28" s="7" customFormat="1" ht="15" customHeight="1" thickBot="1" x14ac:dyDescent="0.3">
      <c r="A7" s="52" t="s">
        <v>12</v>
      </c>
      <c r="B7" s="22"/>
      <c r="C7" s="22"/>
      <c r="D7" s="22">
        <v>24781</v>
      </c>
      <c r="E7" s="22">
        <v>43560</v>
      </c>
      <c r="F7" s="22">
        <v>38641.61</v>
      </c>
      <c r="G7" s="73">
        <v>31496</v>
      </c>
      <c r="H7" s="16" t="e">
        <f t="shared" si="0"/>
        <v>#DIV/0!</v>
      </c>
      <c r="I7" s="29" t="e">
        <f t="shared" si="0"/>
        <v>#DIV/0!</v>
      </c>
      <c r="J7" s="16">
        <f t="shared" si="0"/>
        <v>0.75779831322384084</v>
      </c>
      <c r="K7" s="29">
        <f t="shared" si="0"/>
        <v>-0.1129106978879706</v>
      </c>
      <c r="L7" s="68">
        <f t="shared" si="0"/>
        <v>-0.18492009002730478</v>
      </c>
      <c r="M7" s="10"/>
      <c r="N7" s="10"/>
      <c r="O7" s="10">
        <v>75</v>
      </c>
      <c r="P7" s="10">
        <v>120</v>
      </c>
      <c r="Q7" s="10">
        <v>95</v>
      </c>
      <c r="R7" s="76">
        <v>85</v>
      </c>
      <c r="S7" s="16" t="e">
        <f t="shared" si="1"/>
        <v>#DIV/0!</v>
      </c>
      <c r="T7" s="29" t="e">
        <f t="shared" si="1"/>
        <v>#DIV/0!</v>
      </c>
      <c r="U7" s="16">
        <f t="shared" si="1"/>
        <v>0.6</v>
      </c>
      <c r="V7" s="29">
        <f t="shared" si="1"/>
        <v>-0.20833333333333334</v>
      </c>
      <c r="W7" s="68">
        <f t="shared" si="1"/>
        <v>-0.10526315789473684</v>
      </c>
      <c r="X7" s="20" t="e">
        <f t="shared" si="2"/>
        <v>#DIV/0!</v>
      </c>
      <c r="Y7" s="21" t="e">
        <f t="shared" si="2"/>
        <v>#DIV/0!</v>
      </c>
      <c r="Z7" s="21">
        <f t="shared" si="2"/>
        <v>330.41333333333336</v>
      </c>
      <c r="AA7" s="21">
        <f t="shared" si="2"/>
        <v>363</v>
      </c>
      <c r="AB7" s="40">
        <f t="shared" si="2"/>
        <v>406.75378947368421</v>
      </c>
    </row>
    <row r="8" spans="1:28" s="7" customFormat="1" ht="15" customHeight="1" thickBot="1" x14ac:dyDescent="0.3">
      <c r="A8" s="9"/>
      <c r="B8" s="23">
        <f t="shared" ref="B8:G8" si="3">SUM(B3:B7)</f>
        <v>99953</v>
      </c>
      <c r="C8" s="24">
        <f t="shared" si="3"/>
        <v>108647.15999999999</v>
      </c>
      <c r="D8" s="24">
        <f t="shared" si="3"/>
        <v>130174.07</v>
      </c>
      <c r="E8" s="24">
        <f t="shared" si="3"/>
        <v>146424.14000000001</v>
      </c>
      <c r="F8" s="24">
        <f t="shared" si="3"/>
        <v>164402.51</v>
      </c>
      <c r="G8" s="74">
        <f t="shared" si="3"/>
        <v>147739.16</v>
      </c>
      <c r="H8" s="17">
        <f t="shared" si="0"/>
        <v>8.6982481766430114E-2</v>
      </c>
      <c r="I8" s="30">
        <f t="shared" si="0"/>
        <v>0.19813596600224084</v>
      </c>
      <c r="J8" s="38">
        <f t="shared" si="0"/>
        <v>0.12483338655693876</v>
      </c>
      <c r="K8" s="70">
        <f t="shared" si="0"/>
        <v>0.12278282802275631</v>
      </c>
      <c r="L8" s="69">
        <f t="shared" si="0"/>
        <v>-0.10135702915971298</v>
      </c>
      <c r="M8" s="39">
        <f t="shared" ref="M8:R8" si="4">SUM(M3:M7)</f>
        <v>365</v>
      </c>
      <c r="N8" s="11">
        <f t="shared" si="4"/>
        <v>364</v>
      </c>
      <c r="O8" s="11">
        <f t="shared" si="4"/>
        <v>431</v>
      </c>
      <c r="P8" s="11">
        <f t="shared" si="4"/>
        <v>478</v>
      </c>
      <c r="Q8" s="11">
        <f t="shared" si="4"/>
        <v>446</v>
      </c>
      <c r="R8" s="77">
        <f t="shared" si="4"/>
        <v>421</v>
      </c>
      <c r="S8" s="14">
        <f t="shared" ref="S8" si="5">+(N8-M8)/M8</f>
        <v>-2.7397260273972603E-3</v>
      </c>
      <c r="T8" s="13">
        <f t="shared" ref="T8" si="6">+(O8-N8)/N8</f>
        <v>0.18406593406593408</v>
      </c>
      <c r="U8" s="13">
        <f>+(P8-O8)/O8</f>
        <v>0.10904872389791183</v>
      </c>
      <c r="V8" s="13">
        <f>+(Q8-P8)/P8</f>
        <v>-6.6945606694560664E-2</v>
      </c>
      <c r="W8" s="71">
        <f>+(R8-Q8)/Q8</f>
        <v>-5.6053811659192827E-2</v>
      </c>
      <c r="X8" s="25">
        <f t="shared" si="2"/>
        <v>273.84383561643835</v>
      </c>
      <c r="Y8" s="26">
        <f t="shared" si="2"/>
        <v>298.48120879120876</v>
      </c>
      <c r="Z8" s="26">
        <f t="shared" si="2"/>
        <v>302.02800464037125</v>
      </c>
      <c r="AA8" s="26">
        <f t="shared" si="2"/>
        <v>306.32665271966528</v>
      </c>
      <c r="AB8" s="41">
        <f t="shared" si="2"/>
        <v>368.6154932735426</v>
      </c>
    </row>
    <row r="9" spans="1:28" x14ac:dyDescent="0.25">
      <c r="X9" s="4"/>
      <c r="Y9" s="4"/>
    </row>
    <row r="10" spans="1:28" x14ac:dyDescent="0.25">
      <c r="E10" s="32"/>
      <c r="F10" s="54"/>
      <c r="G10" s="59"/>
      <c r="I10" s="34"/>
      <c r="J10" s="42"/>
      <c r="K10" s="42"/>
      <c r="L10" s="64"/>
      <c r="P10" s="54"/>
      <c r="Q10" s="53"/>
      <c r="R10" s="59"/>
      <c r="T10" s="34"/>
      <c r="U10" s="35"/>
      <c r="V10" s="35"/>
      <c r="W10" s="64"/>
    </row>
    <row r="11" spans="1:28" x14ac:dyDescent="0.25">
      <c r="E11" s="33"/>
      <c r="F11" s="33"/>
      <c r="G11" s="60"/>
    </row>
    <row r="12" spans="1:28" x14ac:dyDescent="0.25">
      <c r="E12" s="55"/>
      <c r="G12" s="61"/>
      <c r="H12" s="56" t="s">
        <v>13</v>
      </c>
      <c r="J12" s="57"/>
      <c r="K12" s="57"/>
      <c r="L12" s="83">
        <v>-1.2800000000000001E-2</v>
      </c>
      <c r="M12" s="55"/>
      <c r="N12" s="55"/>
      <c r="O12" s="55"/>
      <c r="P12" s="56"/>
      <c r="Q12" s="56"/>
      <c r="R12" s="62"/>
      <c r="T12" s="56" t="s">
        <v>14</v>
      </c>
      <c r="U12" s="56"/>
      <c r="W12" s="84">
        <v>-4.5999999999999999E-2</v>
      </c>
    </row>
    <row r="13" spans="1:28" x14ac:dyDescent="0.25">
      <c r="A13" s="43" t="s">
        <v>16</v>
      </c>
      <c r="B13" s="44"/>
      <c r="C13" s="44"/>
      <c r="D13" s="44"/>
      <c r="E13" s="44"/>
      <c r="F13" s="44"/>
      <c r="G13" s="4"/>
    </row>
    <row r="14" spans="1:28" x14ac:dyDescent="0.25">
      <c r="G14" s="5"/>
      <c r="H14" s="5"/>
    </row>
    <row r="15" spans="1:28" x14ac:dyDescent="0.25">
      <c r="A15" s="45" t="s">
        <v>17</v>
      </c>
      <c r="B15" s="46">
        <v>17645</v>
      </c>
      <c r="C15" s="46">
        <v>21697</v>
      </c>
      <c r="D15" s="46">
        <v>5294</v>
      </c>
      <c r="E15" s="46">
        <v>6185</v>
      </c>
      <c r="F15" s="46">
        <v>8125</v>
      </c>
      <c r="G15" s="46">
        <v>12815</v>
      </c>
      <c r="H15" s="47">
        <f t="shared" ref="H15:L16" si="7">+(C15-B15)/B15</f>
        <v>0.22964012468121281</v>
      </c>
      <c r="I15" s="47">
        <f t="shared" si="7"/>
        <v>-0.75600313407383513</v>
      </c>
      <c r="J15" s="47">
        <f t="shared" si="7"/>
        <v>0.16830374008311297</v>
      </c>
      <c r="K15" s="47">
        <f t="shared" si="7"/>
        <v>0.31366208569118836</v>
      </c>
      <c r="L15" s="47">
        <f t="shared" si="7"/>
        <v>0.57723076923076921</v>
      </c>
    </row>
    <row r="16" spans="1:28" x14ac:dyDescent="0.25">
      <c r="A16" s="45" t="s">
        <v>18</v>
      </c>
      <c r="B16" s="46"/>
      <c r="C16" s="46"/>
      <c r="D16" s="46"/>
      <c r="E16" s="46"/>
      <c r="F16" s="46"/>
      <c r="G16" s="46"/>
      <c r="H16" s="47" t="e">
        <f t="shared" si="7"/>
        <v>#DIV/0!</v>
      </c>
      <c r="I16" s="47" t="e">
        <f t="shared" si="7"/>
        <v>#DIV/0!</v>
      </c>
      <c r="J16" s="47" t="e">
        <f t="shared" si="7"/>
        <v>#DIV/0!</v>
      </c>
      <c r="K16" s="47" t="e">
        <f t="shared" si="7"/>
        <v>#DIV/0!</v>
      </c>
      <c r="L16" s="47" t="e">
        <f t="shared" si="7"/>
        <v>#DIV/0!</v>
      </c>
    </row>
    <row r="17" spans="1:12" x14ac:dyDescent="0.25">
      <c r="G17" s="2"/>
      <c r="L17" s="4"/>
    </row>
    <row r="18" spans="1:12" x14ac:dyDescent="0.25">
      <c r="G18" s="2"/>
      <c r="L18" s="4"/>
    </row>
    <row r="19" spans="1:12" x14ac:dyDescent="0.25">
      <c r="A19" s="48" t="s">
        <v>19</v>
      </c>
      <c r="B19" s="49">
        <f>+B8+B13+B15+B16</f>
        <v>117598</v>
      </c>
      <c r="C19" s="49">
        <f t="shared" ref="C19:G19" si="8">+C8+C13+C15+C16</f>
        <v>130344.15999999999</v>
      </c>
      <c r="D19" s="49">
        <f t="shared" si="8"/>
        <v>135468.07</v>
      </c>
      <c r="E19" s="49">
        <f t="shared" si="8"/>
        <v>152609.14000000001</v>
      </c>
      <c r="F19" s="49">
        <f t="shared" si="8"/>
        <v>172527.51</v>
      </c>
      <c r="G19" s="49">
        <f t="shared" si="8"/>
        <v>160554.16</v>
      </c>
      <c r="H19" s="50">
        <f>+(C19-B19)/B19</f>
        <v>0.10838755761152391</v>
      </c>
      <c r="I19" s="50">
        <f>+(D19-C19)/C19</f>
        <v>3.9310621971862941E-2</v>
      </c>
      <c r="J19" s="50">
        <f>+(E19-D19)/D19</f>
        <v>0.12653217839451028</v>
      </c>
      <c r="K19" s="50">
        <f>+(F19-E19)/E19</f>
        <v>0.13051885358897897</v>
      </c>
      <c r="L19" s="50">
        <f>+(G19-F19)/F19</f>
        <v>-6.9399656901093662E-2</v>
      </c>
    </row>
  </sheetData>
  <mergeCells count="3">
    <mergeCell ref="B1:L1"/>
    <mergeCell ref="M1:W1"/>
    <mergeCell ref="X1:A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Chatelas</dc:creator>
  <cp:lastModifiedBy>nicolas.jestin</cp:lastModifiedBy>
  <cp:lastPrinted>2024-01-24T20:46:43Z</cp:lastPrinted>
  <dcterms:created xsi:type="dcterms:W3CDTF">2019-10-08T13:38:54Z</dcterms:created>
  <dcterms:modified xsi:type="dcterms:W3CDTF">2025-02-28T16:43:35Z</dcterms:modified>
</cp:coreProperties>
</file>